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5"/>
  <workbookPr filterPrivacy="1"/>
  <xr:revisionPtr revIDLastSave="0" documentId="13_ncr:1_{AF2E940F-6723-42D4-84B0-2E6FD8F8E74D}" xr6:coauthVersionLast="36" xr6:coauthVersionMax="36" xr10:uidLastSave="{00000000-0000-0000-0000-000000000000}"/>
  <bookViews>
    <workbookView xWindow="0" yWindow="0" windowWidth="2374" windowHeight="0" xr2:uid="{00000000-000D-0000-FFFF-FFFF00000000}"/>
  </bookViews>
  <sheets>
    <sheet name="3.1.1" sheetId="4" r:id="rId1"/>
    <sheet name="3.1.2" sheetId="6" r:id="rId2"/>
    <sheet name="3.1.3." sheetId="5" r:id="rId3"/>
  </sheets>
  <definedNames>
    <definedName name="_xlnm._FilterDatabase" localSheetId="0" hidden="1">'3.1.1'!$B$6:$N$50</definedName>
    <definedName name="_xlnm.Print_Titles" localSheetId="0">'3.1.1'!$6:$6</definedName>
    <definedName name="_xlnm.Print_Area" localSheetId="0">'3.1.1'!$A$1:$N$54</definedName>
    <definedName name="_xlnm.Print_Area" localSheetId="2">'3.1.3.'!$B$1:$N$14</definedName>
  </definedNames>
  <calcPr calcId="191029"/>
</workbook>
</file>

<file path=xl/calcChain.xml><?xml version="1.0" encoding="utf-8"?>
<calcChain xmlns="http://schemas.openxmlformats.org/spreadsheetml/2006/main">
  <c r="H47" i="4" l="1"/>
  <c r="H42" i="4"/>
  <c r="H39" i="4"/>
  <c r="H37" i="4"/>
  <c r="H35" i="4"/>
  <c r="L49" i="4" l="1"/>
  <c r="L30" i="4"/>
  <c r="H9" i="4"/>
  <c r="G9" i="4"/>
  <c r="G49" i="4"/>
  <c r="H49" i="4"/>
  <c r="G33" i="4"/>
  <c r="H33" i="4"/>
  <c r="G30" i="4"/>
  <c r="H30" i="4"/>
  <c r="G50" i="4" l="1"/>
  <c r="K48" i="4" l="1"/>
  <c r="M48" i="4" s="1"/>
  <c r="K12" i="4"/>
  <c r="M12" i="4" s="1"/>
  <c r="K13" i="4"/>
  <c r="M13" i="4" s="1"/>
  <c r="K10" i="4"/>
  <c r="M10" i="4" l="1"/>
  <c r="K18" i="4"/>
  <c r="M18" i="4" s="1"/>
  <c r="K16" i="4"/>
  <c r="M16" i="4" s="1"/>
  <c r="K11" i="4"/>
  <c r="M11" i="4" s="1"/>
  <c r="K14" i="4"/>
  <c r="M14" i="4" s="1"/>
  <c r="K15" i="4"/>
  <c r="M15" i="4" s="1"/>
  <c r="K17" i="4"/>
  <c r="M17" i="4" s="1"/>
  <c r="K19" i="4"/>
  <c r="M19" i="4" s="1"/>
  <c r="K20" i="4"/>
  <c r="M20" i="4" s="1"/>
  <c r="K21" i="4"/>
  <c r="M21" i="4" s="1"/>
  <c r="K22" i="4"/>
  <c r="M22" i="4" s="1"/>
  <c r="K23" i="4"/>
  <c r="M23" i="4" s="1"/>
  <c r="K24" i="4"/>
  <c r="M24" i="4" s="1"/>
  <c r="K25" i="4"/>
  <c r="M25" i="4" s="1"/>
  <c r="K26" i="4"/>
  <c r="M26" i="4" s="1"/>
  <c r="K27" i="4"/>
  <c r="M27" i="4" s="1"/>
  <c r="K28" i="4"/>
  <c r="M28" i="4" s="1"/>
  <c r="K29" i="4"/>
  <c r="M29" i="4" s="1"/>
  <c r="K35" i="4"/>
  <c r="M35" i="4" s="1"/>
  <c r="K36" i="4"/>
  <c r="M36" i="4" s="1"/>
  <c r="K37" i="4"/>
  <c r="M37" i="4" s="1"/>
  <c r="K38" i="4"/>
  <c r="M38" i="4" s="1"/>
  <c r="K39" i="4"/>
  <c r="M39" i="4" s="1"/>
  <c r="K40" i="4"/>
  <c r="M40" i="4" s="1"/>
  <c r="K41" i="4"/>
  <c r="M41" i="4" s="1"/>
  <c r="K42" i="4"/>
  <c r="M42" i="4" s="1"/>
  <c r="K43" i="4"/>
  <c r="M43" i="4" s="1"/>
  <c r="K44" i="4"/>
  <c r="M44" i="4" s="1"/>
  <c r="K45" i="4"/>
  <c r="M45" i="4" s="1"/>
  <c r="K46" i="4"/>
  <c r="M46" i="4" s="1"/>
  <c r="K47" i="4"/>
  <c r="M47" i="4" s="1"/>
  <c r="K30" i="4" l="1"/>
  <c r="M30" i="4"/>
  <c r="L10" i="5"/>
  <c r="K8" i="5"/>
  <c r="M8" i="5" s="1"/>
  <c r="K9" i="5"/>
  <c r="M9" i="5" s="1"/>
  <c r="H10" i="5" l="1"/>
  <c r="G10" i="5"/>
  <c r="L8" i="6" l="1"/>
  <c r="H8" i="6"/>
  <c r="G8" i="6"/>
  <c r="K7" i="5" l="1"/>
  <c r="M7" i="5" l="1"/>
  <c r="M10" i="5" s="1"/>
  <c r="K10" i="5"/>
  <c r="L33" i="4"/>
  <c r="H50" i="4" l="1"/>
  <c r="K7" i="6" l="1"/>
  <c r="M7" i="6" l="1"/>
  <c r="M8" i="6" s="1"/>
  <c r="K8" i="6"/>
  <c r="K34" i="4"/>
  <c r="K49" i="4" s="1"/>
  <c r="K32" i="4"/>
  <c r="K31" i="4"/>
  <c r="K8" i="4"/>
  <c r="L8" i="4" s="1"/>
  <c r="M8" i="4" s="1"/>
  <c r="K7" i="4"/>
  <c r="K9" i="4" l="1"/>
  <c r="M34" i="4"/>
  <c r="M49" i="4" s="1"/>
  <c r="K33" i="4"/>
  <c r="L7" i="4"/>
  <c r="L9" i="4" s="1"/>
  <c r="L50" i="4" s="1"/>
  <c r="M32" i="4"/>
  <c r="M31" i="4"/>
  <c r="K50" i="4" l="1"/>
  <c r="M33" i="4"/>
  <c r="M7" i="4"/>
  <c r="M9" i="4" s="1"/>
  <c r="M50" i="4" l="1"/>
</calcChain>
</file>

<file path=xl/sharedStrings.xml><?xml version="1.0" encoding="utf-8"?>
<sst xmlns="http://schemas.openxmlformats.org/spreadsheetml/2006/main" count="288" uniqueCount="70">
  <si>
    <t>№ п/п</t>
  </si>
  <si>
    <t>Наименование</t>
  </si>
  <si>
    <t>Масса Нетто; кг</t>
  </si>
  <si>
    <t>Масса Брутто; кг</t>
  </si>
  <si>
    <t>Место складирования</t>
  </si>
  <si>
    <t>Цена без НДС; руб.</t>
  </si>
  <si>
    <t>Сумма без НДС; руб.</t>
  </si>
  <si>
    <t>НДС (20%); руб.</t>
  </si>
  <si>
    <t>Сумма с НДС; руб.</t>
  </si>
  <si>
    <t>Таблица 3.1.1</t>
  </si>
  <si>
    <t>Х</t>
  </si>
  <si>
    <t>Должность</t>
  </si>
  <si>
    <t>(Фамилия И.О.)</t>
  </si>
  <si>
    <t>подпись,  печать</t>
  </si>
  <si>
    <t>Связка</t>
  </si>
  <si>
    <t>Тара/ Упаковка</t>
  </si>
  <si>
    <t>Характеристика (лом/отходы/ имущество)</t>
  </si>
  <si>
    <t>Таблица 3.1.2</t>
  </si>
  <si>
    <t>ЛЧМ</t>
  </si>
  <si>
    <t>Размеры грузового места (макс) ДхШхВ; мм</t>
  </si>
  <si>
    <t>имущество</t>
  </si>
  <si>
    <t>ЛЦМ</t>
  </si>
  <si>
    <t xml:space="preserve"> </t>
  </si>
  <si>
    <t>Таблица 3.1.3</t>
  </si>
  <si>
    <t>Итого:</t>
  </si>
  <si>
    <t>Всего:</t>
  </si>
  <si>
    <t>группа II - Направляющий аппарат</t>
  </si>
  <si>
    <t>группа II - Рабочее колесо</t>
  </si>
  <si>
    <t>Приложение 3.1.1</t>
  </si>
  <si>
    <t xml:space="preserve">Номенклатура, объемы реализации, ориентировочные стоимости НКТ брак, лома, отходов черных и цветных металлов, находящихся в собственности ООО «КанБайкал» </t>
  </si>
  <si>
    <t xml:space="preserve">Номенклатура, объемы реализации, ориентировочные стоимости лома, отходов черных металлов, находящихся в собственности Компании «КанБайкал Резорсез Инк.» </t>
  </si>
  <si>
    <t xml:space="preserve">Номенклатура, объемы реализации, ориентировочные стоимости лома, отходов черных и цветных металлов, находящихся в собственности ООО «ЮрскНефть» </t>
  </si>
  <si>
    <r>
      <t xml:space="preserve">Ханты-Мансийский Автономный 
Округ-Югра, 619 км Федеральной автодороги Тюмень-Сургут, 
район пос. Сентябрьский, 
</t>
    </r>
    <r>
      <rPr>
        <b/>
        <sz val="11"/>
        <color theme="1"/>
        <rFont val="Times New Roman"/>
        <family val="1"/>
        <charset val="204"/>
      </rPr>
      <t>Западно-Малобалыкское месторождение</t>
    </r>
  </si>
  <si>
    <r>
      <t xml:space="preserve">Тюменская область, 
Ханты-Мансийский Автономный 
Округ-Югра, Сургутский район, 
район пос. Угут, 
</t>
    </r>
    <r>
      <rPr>
        <b/>
        <sz val="11"/>
        <color theme="1"/>
        <rFont val="Times New Roman"/>
        <family val="1"/>
        <charset val="204"/>
      </rPr>
      <t>Унтыгейское месторождение</t>
    </r>
  </si>
  <si>
    <r>
      <rPr>
        <b/>
        <sz val="11"/>
        <color theme="1"/>
        <rFont val="Times New Roman"/>
        <family val="1"/>
        <charset val="204"/>
      </rPr>
      <t>ООО «НТС-Лидер</t>
    </r>
    <r>
      <rPr>
        <sz val="11"/>
        <color theme="1"/>
        <rFont val="Times New Roman"/>
        <family val="1"/>
        <charset val="204"/>
      </rPr>
      <t>», РПУ №5, ХМАО-Югра, Нижневартовский район, г. Мегион, пгт. Высокий, 
городок БПТОИКО</t>
    </r>
  </si>
  <si>
    <r>
      <t xml:space="preserve">Тюменская область, 
Ханты-Мансийский Автономный 
Округ-Югра, Сургутский район, 
район пос. Угут, 
</t>
    </r>
    <r>
      <rPr>
        <b/>
        <sz val="11"/>
        <color theme="1"/>
        <rFont val="Times New Roman"/>
        <family val="1"/>
        <charset val="204"/>
      </rPr>
      <t>Унтыгейское месторождение</t>
    </r>
    <r>
      <rPr>
        <sz val="11"/>
        <color theme="1"/>
        <rFont val="Times New Roman"/>
        <family val="1"/>
        <charset val="204"/>
      </rPr>
      <t xml:space="preserve">
</t>
    </r>
  </si>
  <si>
    <t>5А</t>
  </si>
  <si>
    <t>группа IV медь</t>
  </si>
  <si>
    <t xml:space="preserve"> группа IV пакет ротора</t>
  </si>
  <si>
    <t>медь</t>
  </si>
  <si>
    <t>алюминиевый</t>
  </si>
  <si>
    <t>группа IV пакет ротора</t>
  </si>
  <si>
    <t>5А группа I (Головка верхняя, подшипник, пята, подпятник, муфта, основание, статор обмотанный)</t>
  </si>
  <si>
    <t>ФККО</t>
  </si>
  <si>
    <t>4 69 541 21 51 4</t>
  </si>
  <si>
    <t>4 62 100 01 20 5</t>
  </si>
  <si>
    <t>4 61 010 01 20 5</t>
  </si>
  <si>
    <t>3 61 212 03 22 5</t>
  </si>
  <si>
    <t>4 62 200 03 21 5</t>
  </si>
  <si>
    <t>алюминий</t>
  </si>
  <si>
    <t>Труба насосно-компрессорная (брак) 73 мм</t>
  </si>
  <si>
    <t>Стружка 16А</t>
  </si>
  <si>
    <t>БРАК МУФТЫ, Обрезки НКТ</t>
  </si>
  <si>
    <t>1000Х500Х500</t>
  </si>
  <si>
    <t>без тары</t>
  </si>
  <si>
    <t>8900х600х600</t>
  </si>
  <si>
    <t xml:space="preserve">   *Примечание: Объемы НКТ брак, лома, отходов черных и цветных металлов указаны ориентировочно</t>
  </si>
  <si>
    <t>Ящик</t>
  </si>
  <si>
    <t>500х300х200</t>
  </si>
  <si>
    <t>1000х1000х500</t>
  </si>
  <si>
    <t>400х200х400</t>
  </si>
  <si>
    <t>600х600х1200</t>
  </si>
  <si>
    <t>ящик</t>
  </si>
  <si>
    <t>бочка, мешок</t>
  </si>
  <si>
    <t>920х103х103</t>
  </si>
  <si>
    <t>5А (газосепаратор,гидрозащита,клапана,ТМС)</t>
  </si>
  <si>
    <t>600х250х250</t>
  </si>
  <si>
    <t>1000х500х400</t>
  </si>
  <si>
    <t xml:space="preserve">   *Примечание: Объемы лома, отходов черных металлов указаны ориентировочно</t>
  </si>
  <si>
    <t xml:space="preserve">5А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</si>
</sst>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#,##0.0000"/>
    <numFmt numFmtId="166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left" vertical="center"/>
    </xf>
    <xf numFmtId="3" fontId="3" fillId="0" borderId="0" xfId="0" applyNumberFormat="1" applyFont="1" applyFill="1" applyAlignment="1">
      <alignment horizontal="center" vertical="center" wrapText="1"/>
    </xf>
    <xf numFmtId="0" fontId="2" fillId="0" borderId="0" xfId="0" applyFont="1" applyFill="1"/>
    <xf numFmtId="4" fontId="2" fillId="0" borderId="0" xfId="0" applyNumberFormat="1" applyFont="1" applyFill="1"/>
    <xf numFmtId="0" fontId="1" fillId="0" borderId="0" xfId="0" applyFont="1" applyFill="1"/>
    <xf numFmtId="0" fontId="1" fillId="0" borderId="0" xfId="0" applyFont="1" applyFill="1" applyAlignment="1">
      <alignment horizontal="right"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" fontId="2" fillId="0" borderId="0" xfId="0" applyNumberFormat="1" applyFont="1" applyFill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5" fontId="2" fillId="0" borderId="0" xfId="0" applyNumberFormat="1" applyFont="1" applyFill="1"/>
    <xf numFmtId="3" fontId="3" fillId="2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166" fontId="3" fillId="2" borderId="6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/>
    </xf>
    <xf numFmtId="3" fontId="3" fillId="2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left" vertical="center" wrapText="1"/>
    </xf>
    <xf numFmtId="4" fontId="3" fillId="4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55"/>
  <sheetViews>
    <sheetView tabSelected="1" zoomScale="70" zoomScaleNormal="70" zoomScaleSheetLayoutView="41" workbookViewId="0">
      <selection activeCell="E7" sqref="E7"/>
    </sheetView>
  </sheetViews>
  <sheetFormatPr defaultColWidth="9.15234375" defaultRowHeight="14.15" x14ac:dyDescent="0.4"/>
  <cols>
    <col min="1" max="1" width="1.69140625" style="5" customWidth="1"/>
    <col min="2" max="2" width="5.84375" style="5" bestFit="1" customWidth="1"/>
    <col min="3" max="3" width="39.15234375" style="5" customWidth="1"/>
    <col min="4" max="5" width="17.3046875" style="5" customWidth="1"/>
    <col min="6" max="6" width="13.84375" style="5" customWidth="1"/>
    <col min="7" max="7" width="14" style="5" customWidth="1"/>
    <col min="8" max="8" width="13.15234375" style="5" customWidth="1"/>
    <col min="9" max="11" width="15.53515625" style="5" customWidth="1"/>
    <col min="12" max="12" width="15.15234375" style="5" customWidth="1"/>
    <col min="13" max="13" width="14.53515625" style="5" customWidth="1"/>
    <col min="14" max="14" width="34.84375" style="5" customWidth="1"/>
    <col min="15" max="16384" width="9.15234375" style="5"/>
  </cols>
  <sheetData>
    <row r="1" spans="2:14" ht="16.3" x14ac:dyDescent="0.4">
      <c r="N1" s="61" t="s">
        <v>28</v>
      </c>
    </row>
    <row r="2" spans="2:14" x14ac:dyDescent="0.4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 t="s">
        <v>9</v>
      </c>
    </row>
    <row r="3" spans="2:14" x14ac:dyDescent="0.4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/>
    </row>
    <row r="4" spans="2:14" ht="18" customHeight="1" x14ac:dyDescent="0.4">
      <c r="B4" s="54" t="s">
        <v>29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2:14" x14ac:dyDescent="0.4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2:14" ht="56.6" x14ac:dyDescent="0.4">
      <c r="B6" s="1" t="s">
        <v>0</v>
      </c>
      <c r="C6" s="1" t="s">
        <v>1</v>
      </c>
      <c r="D6" s="1" t="s">
        <v>16</v>
      </c>
      <c r="E6" s="29" t="s">
        <v>43</v>
      </c>
      <c r="F6" s="1" t="s">
        <v>15</v>
      </c>
      <c r="G6" s="1" t="s">
        <v>2</v>
      </c>
      <c r="H6" s="1" t="s">
        <v>3</v>
      </c>
      <c r="I6" s="1" t="s">
        <v>19</v>
      </c>
      <c r="J6" s="2" t="s">
        <v>5</v>
      </c>
      <c r="K6" s="2" t="s">
        <v>6</v>
      </c>
      <c r="L6" s="2" t="s">
        <v>7</v>
      </c>
      <c r="M6" s="2" t="s">
        <v>8</v>
      </c>
      <c r="N6" s="1" t="s">
        <v>4</v>
      </c>
    </row>
    <row r="7" spans="2:14" ht="89.25" customHeight="1" x14ac:dyDescent="0.4">
      <c r="B7" s="40">
        <v>1</v>
      </c>
      <c r="C7" s="40" t="s">
        <v>50</v>
      </c>
      <c r="D7" s="40" t="s">
        <v>20</v>
      </c>
      <c r="E7" s="30" t="s">
        <v>44</v>
      </c>
      <c r="F7" s="40" t="s">
        <v>14</v>
      </c>
      <c r="G7" s="3">
        <v>319055</v>
      </c>
      <c r="H7" s="3">
        <v>319055</v>
      </c>
      <c r="I7" s="40" t="s">
        <v>55</v>
      </c>
      <c r="J7" s="3"/>
      <c r="K7" s="3">
        <f>G7*J7</f>
        <v>0</v>
      </c>
      <c r="L7" s="3">
        <f>K7*0.2</f>
        <v>0</v>
      </c>
      <c r="M7" s="3">
        <f>K7+L7</f>
        <v>0</v>
      </c>
      <c r="N7" s="40" t="s">
        <v>32</v>
      </c>
    </row>
    <row r="8" spans="2:14" ht="89.25" customHeight="1" x14ac:dyDescent="0.4">
      <c r="B8" s="40">
        <v>2</v>
      </c>
      <c r="C8" s="40" t="s">
        <v>50</v>
      </c>
      <c r="D8" s="40" t="s">
        <v>20</v>
      </c>
      <c r="E8" s="30" t="s">
        <v>44</v>
      </c>
      <c r="F8" s="40" t="s">
        <v>14</v>
      </c>
      <c r="G8" s="3">
        <v>130776</v>
      </c>
      <c r="H8" s="3">
        <v>130776</v>
      </c>
      <c r="I8" s="40" t="s">
        <v>55</v>
      </c>
      <c r="J8" s="3"/>
      <c r="K8" s="3">
        <f t="shared" ref="K8:K47" si="0">G8*J8</f>
        <v>0</v>
      </c>
      <c r="L8" s="3">
        <f t="shared" ref="L8" si="1">K8*0.2</f>
        <v>0</v>
      </c>
      <c r="M8" s="3">
        <f t="shared" ref="M8:M47" si="2">K8+L8</f>
        <v>0</v>
      </c>
      <c r="N8" s="40" t="s">
        <v>33</v>
      </c>
    </row>
    <row r="9" spans="2:14" s="9" customFormat="1" ht="15" customHeight="1" x14ac:dyDescent="0.4">
      <c r="B9" s="52" t="s">
        <v>24</v>
      </c>
      <c r="C9" s="52" t="s">
        <v>24</v>
      </c>
      <c r="D9" s="35"/>
      <c r="E9" s="35"/>
      <c r="F9" s="35"/>
      <c r="G9" s="36">
        <f>SUM(G7:G8)</f>
        <v>449831</v>
      </c>
      <c r="H9" s="37">
        <f>SUM(H7:H8)</f>
        <v>449831</v>
      </c>
      <c r="I9" s="38"/>
      <c r="J9" s="38"/>
      <c r="K9" s="37">
        <f>SUM(K7:K8)</f>
        <v>0</v>
      </c>
      <c r="L9" s="37">
        <f>SUM(L7:L8)</f>
        <v>0</v>
      </c>
      <c r="M9" s="37">
        <f>SUM(M7:M8)</f>
        <v>0</v>
      </c>
      <c r="N9" s="39"/>
    </row>
    <row r="10" spans="2:14" ht="24" customHeight="1" x14ac:dyDescent="0.4">
      <c r="B10" s="40">
        <v>1</v>
      </c>
      <c r="C10" s="40" t="s">
        <v>49</v>
      </c>
      <c r="D10" s="40" t="s">
        <v>21</v>
      </c>
      <c r="E10" s="30" t="s">
        <v>48</v>
      </c>
      <c r="F10" s="3" t="s">
        <v>54</v>
      </c>
      <c r="G10" s="4">
        <v>5</v>
      </c>
      <c r="H10" s="4">
        <v>5</v>
      </c>
      <c r="I10" s="40"/>
      <c r="J10" s="3"/>
      <c r="K10" s="3">
        <f t="shared" si="0"/>
        <v>0</v>
      </c>
      <c r="L10" s="40">
        <v>0</v>
      </c>
      <c r="M10" s="3">
        <f t="shared" si="2"/>
        <v>0</v>
      </c>
      <c r="N10" s="53" t="s">
        <v>32</v>
      </c>
    </row>
    <row r="11" spans="2:14" ht="24" customHeight="1" x14ac:dyDescent="0.4">
      <c r="B11" s="40">
        <v>2</v>
      </c>
      <c r="C11" s="40" t="s">
        <v>37</v>
      </c>
      <c r="D11" s="40" t="s">
        <v>21</v>
      </c>
      <c r="E11" s="30" t="s">
        <v>45</v>
      </c>
      <c r="F11" s="3" t="s">
        <v>62</v>
      </c>
      <c r="G11" s="4">
        <v>229.86500000000001</v>
      </c>
      <c r="H11" s="4">
        <v>236.86500000000001</v>
      </c>
      <c r="I11" s="3" t="s">
        <v>58</v>
      </c>
      <c r="J11" s="3"/>
      <c r="K11" s="3">
        <f t="shared" si="0"/>
        <v>0</v>
      </c>
      <c r="L11" s="40">
        <v>0</v>
      </c>
      <c r="M11" s="3">
        <f t="shared" si="2"/>
        <v>0</v>
      </c>
      <c r="N11" s="53"/>
    </row>
    <row r="12" spans="2:14" ht="24" customHeight="1" x14ac:dyDescent="0.4">
      <c r="B12" s="40">
        <v>3</v>
      </c>
      <c r="C12" s="40" t="s">
        <v>37</v>
      </c>
      <c r="D12" s="40" t="s">
        <v>21</v>
      </c>
      <c r="E12" s="30" t="s">
        <v>45</v>
      </c>
      <c r="F12" s="3" t="s">
        <v>63</v>
      </c>
      <c r="G12" s="4">
        <v>761.6</v>
      </c>
      <c r="H12" s="3">
        <v>786.6</v>
      </c>
      <c r="I12" s="3" t="s">
        <v>61</v>
      </c>
      <c r="J12" s="3"/>
      <c r="K12" s="3">
        <f t="shared" ref="K12" si="3">G12*J12</f>
        <v>0</v>
      </c>
      <c r="L12" s="40">
        <v>0</v>
      </c>
      <c r="M12" s="3">
        <f t="shared" ref="M12" si="4">K12+L12</f>
        <v>0</v>
      </c>
      <c r="N12" s="53"/>
    </row>
    <row r="13" spans="2:14" ht="24" customHeight="1" x14ac:dyDescent="0.4">
      <c r="B13" s="40">
        <v>4</v>
      </c>
      <c r="C13" s="40" t="s">
        <v>38</v>
      </c>
      <c r="D13" s="40" t="s">
        <v>21</v>
      </c>
      <c r="E13" s="30" t="s">
        <v>45</v>
      </c>
      <c r="F13" s="3" t="s">
        <v>62</v>
      </c>
      <c r="G13" s="4">
        <v>358.8</v>
      </c>
      <c r="H13" s="4">
        <v>373.8</v>
      </c>
      <c r="I13" s="3" t="s">
        <v>59</v>
      </c>
      <c r="J13" s="3"/>
      <c r="K13" s="3">
        <f t="shared" ref="K13" si="5">G13*J13</f>
        <v>0</v>
      </c>
      <c r="L13" s="40">
        <v>0</v>
      </c>
      <c r="M13" s="3">
        <f t="shared" ref="M13" si="6">K13+L13</f>
        <v>0</v>
      </c>
      <c r="N13" s="53"/>
    </row>
    <row r="14" spans="2:14" ht="30" customHeight="1" x14ac:dyDescent="0.4">
      <c r="B14" s="40">
        <v>5</v>
      </c>
      <c r="C14" s="40" t="s">
        <v>39</v>
      </c>
      <c r="D14" s="40" t="s">
        <v>21</v>
      </c>
      <c r="E14" s="30" t="s">
        <v>45</v>
      </c>
      <c r="F14" s="3" t="s">
        <v>54</v>
      </c>
      <c r="G14" s="4">
        <v>1</v>
      </c>
      <c r="H14" s="3">
        <v>1</v>
      </c>
      <c r="I14" s="40" t="s">
        <v>22</v>
      </c>
      <c r="J14" s="3"/>
      <c r="K14" s="3">
        <f t="shared" si="0"/>
        <v>0</v>
      </c>
      <c r="L14" s="40">
        <v>0</v>
      </c>
      <c r="M14" s="3">
        <f t="shared" si="2"/>
        <v>0</v>
      </c>
      <c r="N14" s="53"/>
    </row>
    <row r="15" spans="2:14" ht="30" customHeight="1" x14ac:dyDescent="0.4">
      <c r="B15" s="40">
        <v>6</v>
      </c>
      <c r="C15" s="40" t="s">
        <v>39</v>
      </c>
      <c r="D15" s="40" t="s">
        <v>21</v>
      </c>
      <c r="E15" s="30" t="s">
        <v>45</v>
      </c>
      <c r="F15" s="3" t="s">
        <v>63</v>
      </c>
      <c r="G15" s="4">
        <v>8.98</v>
      </c>
      <c r="H15" s="3">
        <v>33.979999999999997</v>
      </c>
      <c r="I15" s="3" t="s">
        <v>61</v>
      </c>
      <c r="J15" s="3"/>
      <c r="K15" s="3">
        <f t="shared" si="0"/>
        <v>0</v>
      </c>
      <c r="L15" s="40">
        <v>0</v>
      </c>
      <c r="M15" s="3">
        <f t="shared" si="2"/>
        <v>0</v>
      </c>
      <c r="N15" s="53"/>
    </row>
    <row r="16" spans="2:14" ht="30" customHeight="1" x14ac:dyDescent="0.4">
      <c r="B16" s="40">
        <v>7</v>
      </c>
      <c r="C16" s="40" t="s">
        <v>36</v>
      </c>
      <c r="D16" s="40" t="s">
        <v>18</v>
      </c>
      <c r="E16" s="30" t="s">
        <v>46</v>
      </c>
      <c r="F16" s="3" t="s">
        <v>57</v>
      </c>
      <c r="G16" s="4">
        <v>24</v>
      </c>
      <c r="H16" s="3">
        <v>39</v>
      </c>
      <c r="I16" s="40" t="s">
        <v>53</v>
      </c>
      <c r="J16" s="3"/>
      <c r="K16" s="3">
        <f t="shared" si="0"/>
        <v>0</v>
      </c>
      <c r="L16" s="40">
        <v>0</v>
      </c>
      <c r="M16" s="3">
        <f t="shared" si="2"/>
        <v>0</v>
      </c>
      <c r="N16" s="53"/>
    </row>
    <row r="17" spans="2:14" ht="45" customHeight="1" x14ac:dyDescent="0.4">
      <c r="B17" s="40">
        <v>8</v>
      </c>
      <c r="C17" s="40" t="s">
        <v>65</v>
      </c>
      <c r="D17" s="40" t="s">
        <v>18</v>
      </c>
      <c r="E17" s="30" t="s">
        <v>46</v>
      </c>
      <c r="F17" s="3" t="s">
        <v>57</v>
      </c>
      <c r="G17" s="4">
        <v>2538</v>
      </c>
      <c r="H17" s="4">
        <v>2553</v>
      </c>
      <c r="I17" s="40" t="s">
        <v>59</v>
      </c>
      <c r="J17" s="3"/>
      <c r="K17" s="3">
        <f t="shared" si="0"/>
        <v>0</v>
      </c>
      <c r="L17" s="40">
        <v>0</v>
      </c>
      <c r="M17" s="3">
        <f t="shared" si="2"/>
        <v>0</v>
      </c>
      <c r="N17" s="53"/>
    </row>
    <row r="18" spans="2:14" ht="30" customHeight="1" x14ac:dyDescent="0.4">
      <c r="B18" s="40">
        <v>9</v>
      </c>
      <c r="C18" s="40" t="s">
        <v>65</v>
      </c>
      <c r="D18" s="40" t="s">
        <v>18</v>
      </c>
      <c r="E18" s="30" t="s">
        <v>46</v>
      </c>
      <c r="F18" s="3" t="s">
        <v>57</v>
      </c>
      <c r="G18" s="4">
        <v>267</v>
      </c>
      <c r="H18" s="3">
        <v>282</v>
      </c>
      <c r="I18" s="40" t="s">
        <v>64</v>
      </c>
      <c r="J18" s="3"/>
      <c r="K18" s="3">
        <f t="shared" si="0"/>
        <v>0</v>
      </c>
      <c r="L18" s="40">
        <v>0</v>
      </c>
      <c r="M18" s="3">
        <f t="shared" si="2"/>
        <v>0</v>
      </c>
      <c r="N18" s="53"/>
    </row>
    <row r="19" spans="2:14" ht="30" customHeight="1" x14ac:dyDescent="0.4">
      <c r="B19" s="40">
        <v>10</v>
      </c>
      <c r="C19" s="40" t="s">
        <v>36</v>
      </c>
      <c r="D19" s="40" t="s">
        <v>18</v>
      </c>
      <c r="E19" s="30" t="s">
        <v>46</v>
      </c>
      <c r="F19" s="3" t="s">
        <v>54</v>
      </c>
      <c r="G19" s="4">
        <v>2048</v>
      </c>
      <c r="H19" s="3">
        <v>2048</v>
      </c>
      <c r="I19" s="40" t="s">
        <v>53</v>
      </c>
      <c r="J19" s="3"/>
      <c r="K19" s="3">
        <f t="shared" si="0"/>
        <v>0</v>
      </c>
      <c r="L19" s="40">
        <v>0</v>
      </c>
      <c r="M19" s="3">
        <f t="shared" si="2"/>
        <v>0</v>
      </c>
      <c r="N19" s="53"/>
    </row>
    <row r="20" spans="2:14" ht="30" customHeight="1" x14ac:dyDescent="0.4">
      <c r="B20" s="40">
        <v>11</v>
      </c>
      <c r="C20" s="40" t="s">
        <v>36</v>
      </c>
      <c r="D20" s="40" t="s">
        <v>18</v>
      </c>
      <c r="E20" s="30" t="s">
        <v>46</v>
      </c>
      <c r="F20" s="3" t="s">
        <v>54</v>
      </c>
      <c r="G20" s="4">
        <v>182</v>
      </c>
      <c r="H20" s="3">
        <v>182</v>
      </c>
      <c r="I20" s="40" t="s">
        <v>53</v>
      </c>
      <c r="J20" s="3"/>
      <c r="K20" s="3">
        <f t="shared" si="0"/>
        <v>0</v>
      </c>
      <c r="L20" s="40">
        <v>0</v>
      </c>
      <c r="M20" s="3">
        <f t="shared" si="2"/>
        <v>0</v>
      </c>
      <c r="N20" s="53"/>
    </row>
    <row r="21" spans="2:14" ht="30" customHeight="1" x14ac:dyDescent="0.4">
      <c r="B21" s="40">
        <v>12</v>
      </c>
      <c r="C21" s="40" t="s">
        <v>36</v>
      </c>
      <c r="D21" s="40" t="s">
        <v>18</v>
      </c>
      <c r="E21" s="30" t="s">
        <v>46</v>
      </c>
      <c r="F21" s="3" t="s">
        <v>54</v>
      </c>
      <c r="G21" s="4">
        <v>947</v>
      </c>
      <c r="H21" s="3">
        <v>947</v>
      </c>
      <c r="I21" s="40"/>
      <c r="J21" s="3"/>
      <c r="K21" s="3">
        <f t="shared" si="0"/>
        <v>0</v>
      </c>
      <c r="L21" s="40">
        <v>0</v>
      </c>
      <c r="M21" s="3">
        <f t="shared" si="2"/>
        <v>0</v>
      </c>
      <c r="N21" s="53"/>
    </row>
    <row r="22" spans="2:14" ht="30" customHeight="1" x14ac:dyDescent="0.4">
      <c r="B22" s="40">
        <v>13</v>
      </c>
      <c r="C22" s="40" t="s">
        <v>36</v>
      </c>
      <c r="D22" s="40" t="s">
        <v>18</v>
      </c>
      <c r="E22" s="30" t="s">
        <v>46</v>
      </c>
      <c r="F22" s="3" t="s">
        <v>54</v>
      </c>
      <c r="G22" s="4">
        <v>1004</v>
      </c>
      <c r="H22" s="4">
        <v>1004</v>
      </c>
      <c r="I22" s="40" t="s">
        <v>53</v>
      </c>
      <c r="J22" s="3"/>
      <c r="K22" s="3">
        <f t="shared" si="0"/>
        <v>0</v>
      </c>
      <c r="L22" s="40">
        <v>0</v>
      </c>
      <c r="M22" s="3">
        <f t="shared" si="2"/>
        <v>0</v>
      </c>
      <c r="N22" s="53"/>
    </row>
    <row r="23" spans="2:14" ht="30" customHeight="1" x14ac:dyDescent="0.4">
      <c r="B23" s="40">
        <v>14</v>
      </c>
      <c r="C23" s="40" t="s">
        <v>36</v>
      </c>
      <c r="D23" s="40" t="s">
        <v>18</v>
      </c>
      <c r="E23" s="30" t="s">
        <v>46</v>
      </c>
      <c r="F23" s="3" t="s">
        <v>54</v>
      </c>
      <c r="G23" s="4">
        <v>148</v>
      </c>
      <c r="H23" s="4">
        <v>148</v>
      </c>
      <c r="I23" s="40" t="s">
        <v>53</v>
      </c>
      <c r="J23" s="3"/>
      <c r="K23" s="3">
        <f t="shared" si="0"/>
        <v>0</v>
      </c>
      <c r="L23" s="40">
        <v>0</v>
      </c>
      <c r="M23" s="3">
        <f t="shared" si="2"/>
        <v>0</v>
      </c>
      <c r="N23" s="53"/>
    </row>
    <row r="24" spans="2:14" ht="30" customHeight="1" x14ac:dyDescent="0.4">
      <c r="B24" s="40">
        <v>15</v>
      </c>
      <c r="C24" s="40" t="s">
        <v>36</v>
      </c>
      <c r="D24" s="40" t="s">
        <v>18</v>
      </c>
      <c r="E24" s="30" t="s">
        <v>46</v>
      </c>
      <c r="F24" s="3" t="s">
        <v>54</v>
      </c>
      <c r="G24" s="4">
        <v>3871</v>
      </c>
      <c r="H24" s="3">
        <v>3871</v>
      </c>
      <c r="I24" s="40" t="s">
        <v>53</v>
      </c>
      <c r="J24" s="3"/>
      <c r="K24" s="3">
        <f t="shared" si="0"/>
        <v>0</v>
      </c>
      <c r="L24" s="40">
        <v>0</v>
      </c>
      <c r="M24" s="3">
        <f t="shared" si="2"/>
        <v>0</v>
      </c>
      <c r="N24" s="53"/>
    </row>
    <row r="25" spans="2:14" ht="30" customHeight="1" x14ac:dyDescent="0.4">
      <c r="B25" s="40">
        <v>16</v>
      </c>
      <c r="C25" s="40" t="s">
        <v>36</v>
      </c>
      <c r="D25" s="40" t="s">
        <v>18</v>
      </c>
      <c r="E25" s="30" t="s">
        <v>46</v>
      </c>
      <c r="F25" s="3" t="s">
        <v>54</v>
      </c>
      <c r="G25" s="4">
        <v>352</v>
      </c>
      <c r="H25" s="4">
        <v>352</v>
      </c>
      <c r="I25" s="40" t="s">
        <v>53</v>
      </c>
      <c r="J25" s="3"/>
      <c r="K25" s="3">
        <f t="shared" si="0"/>
        <v>0</v>
      </c>
      <c r="L25" s="40">
        <v>0</v>
      </c>
      <c r="M25" s="3">
        <f t="shared" si="2"/>
        <v>0</v>
      </c>
      <c r="N25" s="53"/>
    </row>
    <row r="26" spans="2:14" ht="30" customHeight="1" x14ac:dyDescent="0.4">
      <c r="B26" s="40">
        <v>17</v>
      </c>
      <c r="C26" s="40" t="s">
        <v>36</v>
      </c>
      <c r="D26" s="40" t="s">
        <v>18</v>
      </c>
      <c r="E26" s="30" t="s">
        <v>46</v>
      </c>
      <c r="F26" s="3" t="s">
        <v>54</v>
      </c>
      <c r="G26" s="4">
        <v>43</v>
      </c>
      <c r="H26" s="4">
        <v>43</v>
      </c>
      <c r="I26" s="40"/>
      <c r="J26" s="3"/>
      <c r="K26" s="3">
        <f t="shared" si="0"/>
        <v>0</v>
      </c>
      <c r="L26" s="40">
        <v>0</v>
      </c>
      <c r="M26" s="3">
        <f t="shared" si="2"/>
        <v>0</v>
      </c>
      <c r="N26" s="53"/>
    </row>
    <row r="27" spans="2:14" ht="72.75" customHeight="1" x14ac:dyDescent="0.4">
      <c r="B27" s="40">
        <v>18</v>
      </c>
      <c r="C27" s="40" t="s">
        <v>42</v>
      </c>
      <c r="D27" s="40" t="s">
        <v>18</v>
      </c>
      <c r="E27" s="30" t="s">
        <v>46</v>
      </c>
      <c r="F27" s="3" t="s">
        <v>62</v>
      </c>
      <c r="G27" s="4">
        <v>417</v>
      </c>
      <c r="H27" s="3">
        <v>427</v>
      </c>
      <c r="I27" s="40" t="s">
        <v>66</v>
      </c>
      <c r="J27" s="3"/>
      <c r="K27" s="3">
        <f t="shared" si="0"/>
        <v>0</v>
      </c>
      <c r="L27" s="40">
        <v>0</v>
      </c>
      <c r="M27" s="3">
        <f t="shared" si="2"/>
        <v>0</v>
      </c>
      <c r="N27" s="53"/>
    </row>
    <row r="28" spans="2:14" ht="24" customHeight="1" x14ac:dyDescent="0.4">
      <c r="B28" s="40">
        <v>19</v>
      </c>
      <c r="C28" s="40" t="s">
        <v>26</v>
      </c>
      <c r="D28" s="40" t="s">
        <v>18</v>
      </c>
      <c r="E28" s="30" t="s">
        <v>46</v>
      </c>
      <c r="F28" s="3" t="s">
        <v>62</v>
      </c>
      <c r="G28" s="4">
        <v>234</v>
      </c>
      <c r="H28" s="3">
        <v>244</v>
      </c>
      <c r="I28" s="40" t="s">
        <v>66</v>
      </c>
      <c r="J28" s="3"/>
      <c r="K28" s="3">
        <f t="shared" si="0"/>
        <v>0</v>
      </c>
      <c r="L28" s="40">
        <v>0</v>
      </c>
      <c r="M28" s="3">
        <f t="shared" si="2"/>
        <v>0</v>
      </c>
      <c r="N28" s="53"/>
    </row>
    <row r="29" spans="2:14" ht="24" customHeight="1" x14ac:dyDescent="0.4">
      <c r="B29" s="40">
        <v>20</v>
      </c>
      <c r="C29" s="40" t="s">
        <v>27</v>
      </c>
      <c r="D29" s="40" t="s">
        <v>18</v>
      </c>
      <c r="E29" s="30" t="s">
        <v>46</v>
      </c>
      <c r="F29" s="3" t="s">
        <v>62</v>
      </c>
      <c r="G29" s="4">
        <v>219</v>
      </c>
      <c r="H29" s="3">
        <v>229</v>
      </c>
      <c r="I29" s="40" t="s">
        <v>66</v>
      </c>
      <c r="J29" s="3"/>
      <c r="K29" s="3">
        <f t="shared" si="0"/>
        <v>0</v>
      </c>
      <c r="L29" s="40">
        <v>0</v>
      </c>
      <c r="M29" s="3">
        <f t="shared" si="2"/>
        <v>0</v>
      </c>
      <c r="N29" s="53"/>
    </row>
    <row r="30" spans="2:14" s="9" customFormat="1" ht="15" customHeight="1" x14ac:dyDescent="0.4">
      <c r="B30" s="52" t="s">
        <v>24</v>
      </c>
      <c r="C30" s="52" t="s">
        <v>24</v>
      </c>
      <c r="D30" s="35"/>
      <c r="E30" s="35"/>
      <c r="F30" s="35"/>
      <c r="G30" s="36">
        <f>SUM(G10:G29)</f>
        <v>13659.244999999999</v>
      </c>
      <c r="H30" s="37">
        <f>SUM(H10:H29)</f>
        <v>13806.244999999999</v>
      </c>
      <c r="I30" s="38"/>
      <c r="J30" s="38"/>
      <c r="K30" s="37">
        <f>SUM(K10:K29)</f>
        <v>0</v>
      </c>
      <c r="L30" s="37">
        <f>SUM(L10:L29)</f>
        <v>0</v>
      </c>
      <c r="M30" s="37">
        <f>SUM(M10:M29)</f>
        <v>0</v>
      </c>
      <c r="N30" s="39"/>
    </row>
    <row r="31" spans="2:14" ht="34.5" customHeight="1" x14ac:dyDescent="0.4">
      <c r="B31" s="40">
        <v>1</v>
      </c>
      <c r="C31" s="40" t="s">
        <v>52</v>
      </c>
      <c r="D31" s="40" t="s">
        <v>18</v>
      </c>
      <c r="E31" s="30" t="s">
        <v>46</v>
      </c>
      <c r="F31" s="3" t="s">
        <v>54</v>
      </c>
      <c r="G31" s="4">
        <v>22585</v>
      </c>
      <c r="H31" s="4">
        <v>22585</v>
      </c>
      <c r="I31" s="40"/>
      <c r="J31" s="3"/>
      <c r="K31" s="3">
        <f t="shared" si="0"/>
        <v>0</v>
      </c>
      <c r="L31" s="40">
        <v>0</v>
      </c>
      <c r="M31" s="3">
        <f t="shared" si="2"/>
        <v>0</v>
      </c>
      <c r="N31" s="53" t="s">
        <v>34</v>
      </c>
    </row>
    <row r="32" spans="2:14" ht="28.5" customHeight="1" x14ac:dyDescent="0.4">
      <c r="B32" s="40">
        <v>2</v>
      </c>
      <c r="C32" s="40" t="s">
        <v>51</v>
      </c>
      <c r="D32" s="40" t="s">
        <v>18</v>
      </c>
      <c r="E32" s="30" t="s">
        <v>47</v>
      </c>
      <c r="F32" s="3" t="s">
        <v>54</v>
      </c>
      <c r="G32" s="4">
        <v>2101</v>
      </c>
      <c r="H32" s="4">
        <v>2101</v>
      </c>
      <c r="I32" s="40"/>
      <c r="J32" s="3"/>
      <c r="K32" s="3">
        <f t="shared" si="0"/>
        <v>0</v>
      </c>
      <c r="L32" s="40">
        <v>0</v>
      </c>
      <c r="M32" s="3">
        <f t="shared" si="2"/>
        <v>0</v>
      </c>
      <c r="N32" s="53"/>
    </row>
    <row r="33" spans="2:14" s="9" customFormat="1" ht="15" customHeight="1" x14ac:dyDescent="0.4">
      <c r="B33" s="52" t="s">
        <v>24</v>
      </c>
      <c r="C33" s="52" t="s">
        <v>24</v>
      </c>
      <c r="D33" s="35"/>
      <c r="E33" s="35"/>
      <c r="F33" s="35"/>
      <c r="G33" s="36">
        <f>SUM(G31:G32)</f>
        <v>24686</v>
      </c>
      <c r="H33" s="37">
        <f>SUM(H31:H32)</f>
        <v>24686</v>
      </c>
      <c r="I33" s="38"/>
      <c r="J33" s="38"/>
      <c r="K33" s="37">
        <f>SUM(K31:K32)</f>
        <v>0</v>
      </c>
      <c r="L33" s="37">
        <f>SUM(L31:L32)</f>
        <v>0</v>
      </c>
      <c r="M33" s="37">
        <f>SUM(M31:M32)</f>
        <v>0</v>
      </c>
      <c r="N33" s="39"/>
    </row>
    <row r="34" spans="2:14" ht="29.25" customHeight="1" x14ac:dyDescent="0.4">
      <c r="B34" s="40">
        <v>1</v>
      </c>
      <c r="C34" s="40" t="s">
        <v>40</v>
      </c>
      <c r="D34" s="40" t="s">
        <v>21</v>
      </c>
      <c r="E34" s="30" t="s">
        <v>48</v>
      </c>
      <c r="F34" s="3" t="s">
        <v>54</v>
      </c>
      <c r="G34" s="26">
        <v>1</v>
      </c>
      <c r="H34" s="3">
        <v>1</v>
      </c>
      <c r="I34" s="40"/>
      <c r="J34" s="3"/>
      <c r="K34" s="3">
        <f t="shared" si="0"/>
        <v>0</v>
      </c>
      <c r="L34" s="40">
        <v>0</v>
      </c>
      <c r="M34" s="3">
        <f t="shared" si="2"/>
        <v>0</v>
      </c>
      <c r="N34" s="53" t="s">
        <v>35</v>
      </c>
    </row>
    <row r="35" spans="2:14" ht="24" customHeight="1" x14ac:dyDescent="0.4">
      <c r="B35" s="40">
        <v>2</v>
      </c>
      <c r="C35" s="40" t="s">
        <v>37</v>
      </c>
      <c r="D35" s="40" t="s">
        <v>21</v>
      </c>
      <c r="E35" s="30" t="s">
        <v>45</v>
      </c>
      <c r="F35" s="3" t="s">
        <v>63</v>
      </c>
      <c r="G35" s="26">
        <v>255.58099999999999</v>
      </c>
      <c r="H35" s="3">
        <f>25+G35</f>
        <v>280.58100000000002</v>
      </c>
      <c r="I35" s="40" t="s">
        <v>64</v>
      </c>
      <c r="J35" s="3"/>
      <c r="K35" s="3">
        <f t="shared" si="0"/>
        <v>0</v>
      </c>
      <c r="L35" s="40">
        <v>0</v>
      </c>
      <c r="M35" s="3">
        <f t="shared" si="2"/>
        <v>0</v>
      </c>
      <c r="N35" s="53"/>
    </row>
    <row r="36" spans="2:14" ht="24" customHeight="1" x14ac:dyDescent="0.4">
      <c r="B36" s="40">
        <v>3</v>
      </c>
      <c r="C36" s="40" t="s">
        <v>37</v>
      </c>
      <c r="D36" s="40" t="s">
        <v>21</v>
      </c>
      <c r="E36" s="30" t="s">
        <v>45</v>
      </c>
      <c r="F36" s="3" t="s">
        <v>63</v>
      </c>
      <c r="G36" s="26">
        <v>172.13</v>
      </c>
      <c r="H36" s="3">
        <v>197.13</v>
      </c>
      <c r="I36" s="40" t="s">
        <v>64</v>
      </c>
      <c r="J36" s="3"/>
      <c r="K36" s="3">
        <f t="shared" si="0"/>
        <v>0</v>
      </c>
      <c r="L36" s="40">
        <v>0</v>
      </c>
      <c r="M36" s="3">
        <f t="shared" si="2"/>
        <v>0</v>
      </c>
      <c r="N36" s="53"/>
    </row>
    <row r="37" spans="2:14" ht="27" customHeight="1" x14ac:dyDescent="0.4">
      <c r="B37" s="40">
        <v>4</v>
      </c>
      <c r="C37" s="40" t="s">
        <v>41</v>
      </c>
      <c r="D37" s="40" t="s">
        <v>21</v>
      </c>
      <c r="E37" s="30" t="s">
        <v>45</v>
      </c>
      <c r="F37" s="3" t="s">
        <v>62</v>
      </c>
      <c r="G37" s="26">
        <v>308.2</v>
      </c>
      <c r="H37" s="3">
        <f>10+G37</f>
        <v>318.2</v>
      </c>
      <c r="I37" s="40" t="s">
        <v>67</v>
      </c>
      <c r="J37" s="3"/>
      <c r="K37" s="3">
        <f t="shared" si="0"/>
        <v>0</v>
      </c>
      <c r="L37" s="40">
        <v>0</v>
      </c>
      <c r="M37" s="3">
        <f t="shared" si="2"/>
        <v>0</v>
      </c>
      <c r="N37" s="53"/>
    </row>
    <row r="38" spans="2:14" ht="27" customHeight="1" x14ac:dyDescent="0.4">
      <c r="B38" s="40">
        <v>5</v>
      </c>
      <c r="C38" s="40" t="s">
        <v>41</v>
      </c>
      <c r="D38" s="40" t="s">
        <v>21</v>
      </c>
      <c r="E38" s="30" t="s">
        <v>45</v>
      </c>
      <c r="F38" s="3" t="s">
        <v>62</v>
      </c>
      <c r="G38" s="26">
        <v>96.6</v>
      </c>
      <c r="H38" s="3">
        <v>106.6</v>
      </c>
      <c r="I38" s="40" t="s">
        <v>67</v>
      </c>
      <c r="J38" s="3"/>
      <c r="K38" s="3">
        <f t="shared" si="0"/>
        <v>0</v>
      </c>
      <c r="L38" s="40">
        <v>0</v>
      </c>
      <c r="M38" s="3">
        <f t="shared" si="2"/>
        <v>0</v>
      </c>
      <c r="N38" s="53"/>
    </row>
    <row r="39" spans="2:14" ht="26.25" customHeight="1" x14ac:dyDescent="0.4">
      <c r="B39" s="40">
        <v>6</v>
      </c>
      <c r="C39" s="40" t="s">
        <v>36</v>
      </c>
      <c r="D39" s="40" t="s">
        <v>18</v>
      </c>
      <c r="E39" s="30" t="s">
        <v>46</v>
      </c>
      <c r="F39" s="3" t="s">
        <v>62</v>
      </c>
      <c r="G39" s="26">
        <v>324</v>
      </c>
      <c r="H39" s="3">
        <f>10+G39</f>
        <v>334</v>
      </c>
      <c r="I39" s="40" t="s">
        <v>64</v>
      </c>
      <c r="J39" s="3"/>
      <c r="K39" s="3">
        <f t="shared" si="0"/>
        <v>0</v>
      </c>
      <c r="L39" s="40">
        <v>0</v>
      </c>
      <c r="M39" s="3">
        <f t="shared" si="2"/>
        <v>0</v>
      </c>
      <c r="N39" s="53"/>
    </row>
    <row r="40" spans="2:14" ht="26.25" customHeight="1" x14ac:dyDescent="0.4">
      <c r="B40" s="40">
        <v>7</v>
      </c>
      <c r="C40" s="40" t="s">
        <v>36</v>
      </c>
      <c r="D40" s="40" t="s">
        <v>18</v>
      </c>
      <c r="E40" s="30" t="s">
        <v>46</v>
      </c>
      <c r="F40" s="3" t="s">
        <v>54</v>
      </c>
      <c r="G40" s="26">
        <v>20</v>
      </c>
      <c r="H40" s="3">
        <v>20</v>
      </c>
      <c r="I40" s="40" t="s">
        <v>60</v>
      </c>
      <c r="J40" s="3"/>
      <c r="K40" s="3">
        <f t="shared" si="0"/>
        <v>0</v>
      </c>
      <c r="L40" s="40">
        <v>0</v>
      </c>
      <c r="M40" s="3">
        <f t="shared" si="2"/>
        <v>0</v>
      </c>
      <c r="N40" s="53"/>
    </row>
    <row r="41" spans="2:14" ht="26.25" customHeight="1" x14ac:dyDescent="0.4">
      <c r="B41" s="40">
        <v>8</v>
      </c>
      <c r="C41" s="40" t="s">
        <v>36</v>
      </c>
      <c r="D41" s="40" t="s">
        <v>18</v>
      </c>
      <c r="E41" s="30" t="s">
        <v>46</v>
      </c>
      <c r="F41" s="3" t="s">
        <v>54</v>
      </c>
      <c r="G41" s="26">
        <v>117</v>
      </c>
      <c r="H41" s="3">
        <v>117</v>
      </c>
      <c r="I41" s="40"/>
      <c r="J41" s="3"/>
      <c r="K41" s="3">
        <f t="shared" si="0"/>
        <v>0</v>
      </c>
      <c r="L41" s="40">
        <v>0</v>
      </c>
      <c r="M41" s="3">
        <f t="shared" si="2"/>
        <v>0</v>
      </c>
      <c r="N41" s="53"/>
    </row>
    <row r="42" spans="2:14" ht="26.25" customHeight="1" x14ac:dyDescent="0.4">
      <c r="B42" s="40">
        <v>9</v>
      </c>
      <c r="C42" s="40" t="s">
        <v>36</v>
      </c>
      <c r="D42" s="40" t="s">
        <v>18</v>
      </c>
      <c r="E42" s="30" t="s">
        <v>46</v>
      </c>
      <c r="F42" s="3" t="s">
        <v>62</v>
      </c>
      <c r="G42" s="26">
        <v>471</v>
      </c>
      <c r="H42" s="3">
        <f>10+G42</f>
        <v>481</v>
      </c>
      <c r="I42" s="40" t="s">
        <v>64</v>
      </c>
      <c r="J42" s="3"/>
      <c r="K42" s="3">
        <f t="shared" si="0"/>
        <v>0</v>
      </c>
      <c r="L42" s="40">
        <v>0</v>
      </c>
      <c r="M42" s="3">
        <f t="shared" si="2"/>
        <v>0</v>
      </c>
      <c r="N42" s="53"/>
    </row>
    <row r="43" spans="2:14" ht="26.25" customHeight="1" x14ac:dyDescent="0.4">
      <c r="B43" s="40">
        <v>10</v>
      </c>
      <c r="C43" s="40" t="s">
        <v>36</v>
      </c>
      <c r="D43" s="40" t="s">
        <v>18</v>
      </c>
      <c r="E43" s="30" t="s">
        <v>46</v>
      </c>
      <c r="F43" s="3" t="s">
        <v>54</v>
      </c>
      <c r="G43" s="26">
        <v>16</v>
      </c>
      <c r="H43" s="3">
        <v>16</v>
      </c>
      <c r="I43" s="40"/>
      <c r="J43" s="3"/>
      <c r="K43" s="3">
        <f t="shared" si="0"/>
        <v>0</v>
      </c>
      <c r="L43" s="40">
        <v>0</v>
      </c>
      <c r="M43" s="3">
        <f t="shared" si="2"/>
        <v>0</v>
      </c>
      <c r="N43" s="53"/>
    </row>
    <row r="44" spans="2:14" ht="26.25" customHeight="1" x14ac:dyDescent="0.4">
      <c r="B44" s="40">
        <v>11</v>
      </c>
      <c r="C44" s="40" t="s">
        <v>36</v>
      </c>
      <c r="D44" s="40" t="s">
        <v>18</v>
      </c>
      <c r="E44" s="30" t="s">
        <v>46</v>
      </c>
      <c r="F44" s="3" t="s">
        <v>54</v>
      </c>
      <c r="G44" s="26">
        <v>1602</v>
      </c>
      <c r="H44" s="3">
        <v>1602</v>
      </c>
      <c r="I44" s="40"/>
      <c r="J44" s="3"/>
      <c r="K44" s="3">
        <f t="shared" si="0"/>
        <v>0</v>
      </c>
      <c r="L44" s="40">
        <v>0</v>
      </c>
      <c r="M44" s="3">
        <f t="shared" si="2"/>
        <v>0</v>
      </c>
      <c r="N44" s="53"/>
    </row>
    <row r="45" spans="2:14" ht="26.25" customHeight="1" x14ac:dyDescent="0.4">
      <c r="B45" s="40">
        <v>12</v>
      </c>
      <c r="C45" s="40" t="s">
        <v>36</v>
      </c>
      <c r="D45" s="40" t="s">
        <v>18</v>
      </c>
      <c r="E45" s="30" t="s">
        <v>46</v>
      </c>
      <c r="F45" s="3" t="s">
        <v>54</v>
      </c>
      <c r="G45" s="26">
        <v>1441</v>
      </c>
      <c r="H45" s="3">
        <v>1441</v>
      </c>
      <c r="I45" s="40"/>
      <c r="J45" s="3"/>
      <c r="K45" s="3">
        <f t="shared" si="0"/>
        <v>0</v>
      </c>
      <c r="L45" s="40">
        <v>0</v>
      </c>
      <c r="M45" s="3">
        <f t="shared" si="2"/>
        <v>0</v>
      </c>
      <c r="N45" s="53"/>
    </row>
    <row r="46" spans="2:14" ht="26.25" customHeight="1" x14ac:dyDescent="0.4">
      <c r="B46" s="40">
        <v>13</v>
      </c>
      <c r="C46" s="40" t="s">
        <v>36</v>
      </c>
      <c r="D46" s="40" t="s">
        <v>18</v>
      </c>
      <c r="E46" s="30" t="s">
        <v>46</v>
      </c>
      <c r="F46" s="3" t="s">
        <v>54</v>
      </c>
      <c r="G46" s="26">
        <v>5524</v>
      </c>
      <c r="H46" s="3">
        <v>5524</v>
      </c>
      <c r="I46" s="40"/>
      <c r="J46" s="3"/>
      <c r="K46" s="3">
        <f t="shared" si="0"/>
        <v>0</v>
      </c>
      <c r="L46" s="40">
        <v>0</v>
      </c>
      <c r="M46" s="3">
        <f t="shared" si="2"/>
        <v>0</v>
      </c>
      <c r="N46" s="53"/>
    </row>
    <row r="47" spans="2:14" ht="55.5" customHeight="1" x14ac:dyDescent="0.4">
      <c r="B47" s="40">
        <v>14</v>
      </c>
      <c r="C47" s="40" t="s">
        <v>42</v>
      </c>
      <c r="D47" s="40" t="s">
        <v>18</v>
      </c>
      <c r="E47" s="30" t="s">
        <v>46</v>
      </c>
      <c r="F47" s="3" t="s">
        <v>62</v>
      </c>
      <c r="G47" s="26">
        <v>215</v>
      </c>
      <c r="H47" s="3">
        <f>10+G47</f>
        <v>225</v>
      </c>
      <c r="I47" s="40" t="s">
        <v>66</v>
      </c>
      <c r="J47" s="3"/>
      <c r="K47" s="3">
        <f t="shared" si="0"/>
        <v>0</v>
      </c>
      <c r="L47" s="40">
        <v>0</v>
      </c>
      <c r="M47" s="3">
        <f t="shared" si="2"/>
        <v>0</v>
      </c>
      <c r="N47" s="53"/>
    </row>
    <row r="48" spans="2:14" ht="53.25" customHeight="1" x14ac:dyDescent="0.4">
      <c r="B48" s="40">
        <v>15</v>
      </c>
      <c r="C48" s="40" t="s">
        <v>42</v>
      </c>
      <c r="D48" s="40" t="s">
        <v>18</v>
      </c>
      <c r="E48" s="30" t="s">
        <v>46</v>
      </c>
      <c r="F48" s="3" t="s">
        <v>62</v>
      </c>
      <c r="G48" s="26">
        <v>238</v>
      </c>
      <c r="H48" s="3">
        <v>248</v>
      </c>
      <c r="I48" s="40" t="s">
        <v>66</v>
      </c>
      <c r="J48" s="3"/>
      <c r="K48" s="3">
        <f t="shared" ref="K48" si="7">G48*J48</f>
        <v>0</v>
      </c>
      <c r="L48" s="40">
        <v>0</v>
      </c>
      <c r="M48" s="3">
        <f t="shared" ref="M48" si="8">K48+L48</f>
        <v>0</v>
      </c>
      <c r="N48" s="40"/>
    </row>
    <row r="49" spans="2:14" s="9" customFormat="1" ht="15" customHeight="1" x14ac:dyDescent="0.4">
      <c r="B49" s="52" t="s">
        <v>24</v>
      </c>
      <c r="C49" s="52" t="s">
        <v>24</v>
      </c>
      <c r="D49" s="35"/>
      <c r="E49" s="35"/>
      <c r="F49" s="35"/>
      <c r="G49" s="36">
        <f>SUM(G34:G48)</f>
        <v>10801.511</v>
      </c>
      <c r="H49" s="37">
        <f>SUM(H34:H48)</f>
        <v>10911.511</v>
      </c>
      <c r="I49" s="38"/>
      <c r="J49" s="38"/>
      <c r="K49" s="37">
        <f>SUM(K34:K48)</f>
        <v>0</v>
      </c>
      <c r="L49" s="37">
        <f>SUM(L34:L48)</f>
        <v>0</v>
      </c>
      <c r="M49" s="37">
        <f>SUM(M34:M48)</f>
        <v>0</v>
      </c>
      <c r="N49" s="39"/>
    </row>
    <row r="50" spans="2:14" s="9" customFormat="1" ht="15" customHeight="1" x14ac:dyDescent="0.4">
      <c r="B50" s="52" t="s">
        <v>25</v>
      </c>
      <c r="C50" s="52"/>
      <c r="D50" s="35"/>
      <c r="E50" s="35"/>
      <c r="F50" s="35"/>
      <c r="G50" s="36">
        <f>G9+G30+G33+G49</f>
        <v>498977.75599999999</v>
      </c>
      <c r="H50" s="37">
        <f>H9+H30+H33+H49</f>
        <v>499234.75599999999</v>
      </c>
      <c r="I50" s="38" t="s">
        <v>10</v>
      </c>
      <c r="J50" s="38" t="s">
        <v>10</v>
      </c>
      <c r="K50" s="37">
        <f>K9+K30+K33+K49</f>
        <v>0</v>
      </c>
      <c r="L50" s="37">
        <f>L9+L30+L33+L49</f>
        <v>0</v>
      </c>
      <c r="M50" s="37">
        <f>M9+M30+M33+M49</f>
        <v>0</v>
      </c>
      <c r="N50" s="39"/>
    </row>
    <row r="51" spans="2:14" s="10" customFormat="1" ht="24.75" customHeight="1" x14ac:dyDescent="0.35">
      <c r="B51" s="51" t="s">
        <v>56</v>
      </c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</row>
    <row r="52" spans="2:14" s="10" customFormat="1" x14ac:dyDescent="0.35">
      <c r="G52" s="34"/>
      <c r="M52" s="11"/>
    </row>
    <row r="53" spans="2:14" s="12" customFormat="1" x14ac:dyDescent="0.35">
      <c r="C53" s="13" t="s">
        <v>11</v>
      </c>
      <c r="D53" s="14"/>
      <c r="E53" s="25"/>
      <c r="F53" s="15" t="s">
        <v>12</v>
      </c>
    </row>
    <row r="54" spans="2:14" s="10" customFormat="1" x14ac:dyDescent="0.35">
      <c r="D54" s="16" t="s">
        <v>13</v>
      </c>
      <c r="E54" s="16"/>
    </row>
    <row r="55" spans="2:14" x14ac:dyDescent="0.4">
      <c r="G55" s="28"/>
    </row>
  </sheetData>
  <mergeCells count="10">
    <mergeCell ref="B51:N51"/>
    <mergeCell ref="B50:C50"/>
    <mergeCell ref="N31:N32"/>
    <mergeCell ref="B4:N4"/>
    <mergeCell ref="N10:N29"/>
    <mergeCell ref="N34:N47"/>
    <mergeCell ref="B49:C49"/>
    <mergeCell ref="B9:C9"/>
    <mergeCell ref="B30:C30"/>
    <mergeCell ref="B33:C33"/>
  </mergeCells>
  <printOptions horizontalCentered="1"/>
  <pageMargins left="0.19685039370078741" right="0.19685039370078741" top="0.59055118110236227" bottom="0.35433070866141736" header="0.31496062992125984" footer="0.31496062992125984"/>
  <pageSetup paperSize="9" scale="56" orientation="landscape" r:id="rId1"/>
  <rowBreaks count="1" manualBreakCount="1">
    <brk id="30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12"/>
  <sheetViews>
    <sheetView zoomScale="70" zoomScaleNormal="70" workbookViewId="0">
      <selection activeCell="N1" sqref="N1"/>
    </sheetView>
  </sheetViews>
  <sheetFormatPr defaultColWidth="9.15234375" defaultRowHeight="14.15" x14ac:dyDescent="0.4"/>
  <cols>
    <col min="1" max="1" width="2.84375" style="17" customWidth="1"/>
    <col min="2" max="2" width="9.15234375" style="17"/>
    <col min="3" max="3" width="26.84375" style="17" customWidth="1"/>
    <col min="4" max="5" width="17.53515625" style="17" customWidth="1"/>
    <col min="6" max="6" width="11.3046875" style="17" customWidth="1"/>
    <col min="7" max="7" width="13.3046875" style="17" customWidth="1"/>
    <col min="8" max="8" width="12.3828125" style="17" customWidth="1"/>
    <col min="9" max="9" width="19.69140625" style="17" customWidth="1"/>
    <col min="10" max="10" width="15.15234375" style="17" customWidth="1"/>
    <col min="11" max="11" width="14.3828125" style="17" bestFit="1" customWidth="1"/>
    <col min="12" max="12" width="11" style="17" customWidth="1"/>
    <col min="13" max="13" width="15.53515625" style="17" customWidth="1"/>
    <col min="14" max="14" width="29.15234375" style="17" customWidth="1"/>
    <col min="15" max="16384" width="9.15234375" style="17"/>
  </cols>
  <sheetData>
    <row r="1" spans="2:14" ht="16.3" x14ac:dyDescent="0.4">
      <c r="N1" s="61" t="s">
        <v>28</v>
      </c>
    </row>
    <row r="2" spans="2:14" x14ac:dyDescent="0.4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3" t="s">
        <v>17</v>
      </c>
    </row>
    <row r="3" spans="2:14" x14ac:dyDescent="0.4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3"/>
    </row>
    <row r="4" spans="2:14" x14ac:dyDescent="0.4">
      <c r="B4" s="54" t="s">
        <v>30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2:14" x14ac:dyDescent="0.4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2:14" ht="65.25" customHeight="1" x14ac:dyDescent="0.4">
      <c r="B6" s="2" t="s">
        <v>0</v>
      </c>
      <c r="C6" s="2" t="s">
        <v>1</v>
      </c>
      <c r="D6" s="2" t="s">
        <v>16</v>
      </c>
      <c r="E6" s="32" t="s">
        <v>43</v>
      </c>
      <c r="F6" s="2" t="s">
        <v>15</v>
      </c>
      <c r="G6" s="2" t="s">
        <v>2</v>
      </c>
      <c r="H6" s="2" t="s">
        <v>3</v>
      </c>
      <c r="I6" s="2" t="s">
        <v>19</v>
      </c>
      <c r="J6" s="2" t="s">
        <v>5</v>
      </c>
      <c r="K6" s="2" t="s">
        <v>6</v>
      </c>
      <c r="L6" s="2" t="s">
        <v>7</v>
      </c>
      <c r="M6" s="2" t="s">
        <v>8</v>
      </c>
      <c r="N6" s="2" t="s">
        <v>4</v>
      </c>
    </row>
    <row r="7" spans="2:14" ht="136.5" customHeight="1" x14ac:dyDescent="0.4">
      <c r="B7" s="19">
        <v>1</v>
      </c>
      <c r="C7" s="19" t="s">
        <v>69</v>
      </c>
      <c r="D7" s="19" t="s">
        <v>18</v>
      </c>
      <c r="E7" s="33" t="s">
        <v>46</v>
      </c>
      <c r="F7" s="19" t="s">
        <v>54</v>
      </c>
      <c r="G7" s="27">
        <v>7</v>
      </c>
      <c r="H7" s="27">
        <v>7</v>
      </c>
      <c r="I7" s="19"/>
      <c r="J7" s="3"/>
      <c r="K7" s="3">
        <f t="shared" ref="K7" si="0">G7*J7</f>
        <v>0</v>
      </c>
      <c r="L7" s="40">
        <v>0</v>
      </c>
      <c r="M7" s="3">
        <f>K7+L7</f>
        <v>0</v>
      </c>
      <c r="N7" s="19" t="s">
        <v>33</v>
      </c>
    </row>
    <row r="8" spans="2:14" s="20" customFormat="1" ht="15" customHeight="1" x14ac:dyDescent="0.4">
      <c r="B8" s="55" t="s">
        <v>24</v>
      </c>
      <c r="C8" s="56"/>
      <c r="D8" s="41"/>
      <c r="E8" s="41"/>
      <c r="F8" s="42"/>
      <c r="G8" s="43">
        <f>SUM(G7:G7)</f>
        <v>7</v>
      </c>
      <c r="H8" s="43">
        <f>SUM(H7:H7)</f>
        <v>7</v>
      </c>
      <c r="I8" s="45" t="s">
        <v>10</v>
      </c>
      <c r="J8" s="45" t="s">
        <v>10</v>
      </c>
      <c r="K8" s="44">
        <f>SUM(K7:K7)</f>
        <v>0</v>
      </c>
      <c r="L8" s="46">
        <f>SUM(L7:L7)</f>
        <v>0</v>
      </c>
      <c r="M8" s="44">
        <f>SUM(M7:M7)</f>
        <v>0</v>
      </c>
      <c r="N8" s="45" t="s">
        <v>10</v>
      </c>
    </row>
    <row r="9" spans="2:14" s="20" customFormat="1" ht="30" customHeight="1" x14ac:dyDescent="0.4">
      <c r="B9" s="57" t="s">
        <v>68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</row>
    <row r="10" spans="2:14" s="10" customFormat="1" ht="38.25" customHeight="1" x14ac:dyDescent="0.35">
      <c r="M10" s="11"/>
    </row>
    <row r="11" spans="2:14" s="12" customFormat="1" x14ac:dyDescent="0.35">
      <c r="C11" s="13" t="s">
        <v>11</v>
      </c>
      <c r="D11" s="14"/>
      <c r="E11" s="25"/>
      <c r="F11" s="15" t="s">
        <v>12</v>
      </c>
    </row>
    <row r="12" spans="2:14" s="10" customFormat="1" x14ac:dyDescent="0.35">
      <c r="D12" s="16" t="s">
        <v>13</v>
      </c>
      <c r="E12" s="16"/>
    </row>
  </sheetData>
  <mergeCells count="3">
    <mergeCell ref="B4:N4"/>
    <mergeCell ref="B8:C8"/>
    <mergeCell ref="B9:N9"/>
  </mergeCells>
  <printOptions horizontalCentered="1"/>
  <pageMargins left="0.19685039370078741" right="0.19685039370078741" top="0.59055118110236227" bottom="0.35433070866141736" header="0.31496062992125984" footer="0.31496062992125984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18"/>
  <sheetViews>
    <sheetView zoomScale="70" zoomScaleNormal="70" zoomScaleSheetLayoutView="90" workbookViewId="0">
      <selection activeCell="I12" sqref="I12"/>
    </sheetView>
  </sheetViews>
  <sheetFormatPr defaultColWidth="9.15234375" defaultRowHeight="14.15" x14ac:dyDescent="0.4"/>
  <cols>
    <col min="1" max="1" width="1.84375" style="21" customWidth="1"/>
    <col min="2" max="2" width="6" style="21" customWidth="1"/>
    <col min="3" max="3" width="26.69140625" style="21" customWidth="1"/>
    <col min="4" max="5" width="19.3046875" style="21" customWidth="1"/>
    <col min="6" max="6" width="12.3828125" style="21" customWidth="1"/>
    <col min="7" max="7" width="11.84375" style="21" customWidth="1"/>
    <col min="8" max="8" width="10.84375" style="21" customWidth="1"/>
    <col min="9" max="13" width="13.69140625" style="21" customWidth="1"/>
    <col min="14" max="14" width="34.69140625" style="21" customWidth="1"/>
    <col min="15" max="16384" width="9.15234375" style="21"/>
  </cols>
  <sheetData>
    <row r="1" spans="2:14" ht="16.3" x14ac:dyDescent="0.4">
      <c r="N1" s="61" t="s">
        <v>28</v>
      </c>
    </row>
    <row r="2" spans="2:14" x14ac:dyDescent="0.4"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3" t="s">
        <v>23</v>
      </c>
    </row>
    <row r="3" spans="2:14" x14ac:dyDescent="0.4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3"/>
    </row>
    <row r="4" spans="2:14" x14ac:dyDescent="0.4">
      <c r="B4" s="54" t="s">
        <v>31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2:14" x14ac:dyDescent="0.4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2:14" ht="56.6" x14ac:dyDescent="0.4">
      <c r="B6" s="23" t="s">
        <v>0</v>
      </c>
      <c r="C6" s="23" t="s">
        <v>1</v>
      </c>
      <c r="D6" s="23" t="s">
        <v>16</v>
      </c>
      <c r="E6" s="31" t="s">
        <v>43</v>
      </c>
      <c r="F6" s="23" t="s">
        <v>15</v>
      </c>
      <c r="G6" s="23" t="s">
        <v>2</v>
      </c>
      <c r="H6" s="23" t="s">
        <v>3</v>
      </c>
      <c r="I6" s="23" t="s">
        <v>19</v>
      </c>
      <c r="J6" s="2" t="s">
        <v>5</v>
      </c>
      <c r="K6" s="2" t="s">
        <v>6</v>
      </c>
      <c r="L6" s="2" t="s">
        <v>7</v>
      </c>
      <c r="M6" s="2" t="s">
        <v>8</v>
      </c>
      <c r="N6" s="23" t="s">
        <v>4</v>
      </c>
    </row>
    <row r="7" spans="2:14" ht="62.25" customHeight="1" x14ac:dyDescent="0.4">
      <c r="B7" s="40">
        <v>1</v>
      </c>
      <c r="C7" s="3" t="s">
        <v>36</v>
      </c>
      <c r="D7" s="3" t="s">
        <v>18</v>
      </c>
      <c r="E7" s="50" t="s">
        <v>46</v>
      </c>
      <c r="F7" s="19" t="s">
        <v>54</v>
      </c>
      <c r="G7" s="3">
        <v>116</v>
      </c>
      <c r="H7" s="3">
        <v>116</v>
      </c>
      <c r="I7" s="3"/>
      <c r="J7" s="3"/>
      <c r="K7" s="3">
        <f t="shared" ref="K7:K9" si="0">G7*J7</f>
        <v>0</v>
      </c>
      <c r="L7" s="40">
        <v>0</v>
      </c>
      <c r="M7" s="3">
        <f>K7+L7</f>
        <v>0</v>
      </c>
      <c r="N7" s="59" t="s">
        <v>32</v>
      </c>
    </row>
    <row r="8" spans="2:14" ht="62.25" customHeight="1" x14ac:dyDescent="0.4">
      <c r="B8" s="40">
        <v>2</v>
      </c>
      <c r="C8" s="3" t="s">
        <v>36</v>
      </c>
      <c r="D8" s="3" t="s">
        <v>18</v>
      </c>
      <c r="E8" s="50" t="s">
        <v>46</v>
      </c>
      <c r="F8" s="19" t="s">
        <v>54</v>
      </c>
      <c r="G8" s="4">
        <v>133</v>
      </c>
      <c r="H8" s="4">
        <v>133</v>
      </c>
      <c r="I8" s="3"/>
      <c r="J8" s="3"/>
      <c r="K8" s="3">
        <f t="shared" si="0"/>
        <v>0</v>
      </c>
      <c r="L8" s="40">
        <v>0</v>
      </c>
      <c r="M8" s="3">
        <f>K8+L8</f>
        <v>0</v>
      </c>
      <c r="N8" s="59"/>
    </row>
    <row r="9" spans="2:14" ht="50.25" customHeight="1" x14ac:dyDescent="0.4">
      <c r="B9" s="40">
        <v>3</v>
      </c>
      <c r="C9" s="3" t="s">
        <v>36</v>
      </c>
      <c r="D9" s="3" t="s">
        <v>18</v>
      </c>
      <c r="E9" s="50" t="s">
        <v>46</v>
      </c>
      <c r="F9" s="19" t="s">
        <v>54</v>
      </c>
      <c r="G9" s="4">
        <v>33160</v>
      </c>
      <c r="H9" s="4">
        <v>33160</v>
      </c>
      <c r="I9" s="3"/>
      <c r="J9" s="3"/>
      <c r="K9" s="3">
        <f t="shared" si="0"/>
        <v>0</v>
      </c>
      <c r="L9" s="40">
        <v>0</v>
      </c>
      <c r="M9" s="3">
        <f t="shared" ref="M9" si="1">K9+L9</f>
        <v>0</v>
      </c>
      <c r="N9" s="59"/>
    </row>
    <row r="10" spans="2:14" s="24" customFormat="1" ht="15" customHeight="1" x14ac:dyDescent="0.4">
      <c r="B10" s="58" t="s">
        <v>24</v>
      </c>
      <c r="C10" s="58"/>
      <c r="D10" s="47"/>
      <c r="E10" s="47"/>
      <c r="F10" s="47"/>
      <c r="G10" s="48">
        <f>SUM(G7:G9)</f>
        <v>33409</v>
      </c>
      <c r="H10" s="48">
        <f>SUM(H7:H9)</f>
        <v>33409</v>
      </c>
      <c r="I10" s="48" t="s">
        <v>10</v>
      </c>
      <c r="J10" s="48" t="s">
        <v>10</v>
      </c>
      <c r="K10" s="48">
        <f>SUM(K7:K9)</f>
        <v>0</v>
      </c>
      <c r="L10" s="49">
        <f>SUM(L7:L9)</f>
        <v>0</v>
      </c>
      <c r="M10" s="48">
        <f>SUM(M7:M9)</f>
        <v>0</v>
      </c>
      <c r="N10" s="48" t="s">
        <v>10</v>
      </c>
    </row>
    <row r="11" spans="2:14" s="24" customFormat="1" ht="39.75" customHeight="1" x14ac:dyDescent="0.4">
      <c r="B11" s="60" t="s">
        <v>68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</row>
    <row r="12" spans="2:14" s="10" customFormat="1" ht="38.25" customHeight="1" x14ac:dyDescent="0.35">
      <c r="M12" s="11"/>
    </row>
    <row r="13" spans="2:14" s="12" customFormat="1" x14ac:dyDescent="0.35">
      <c r="C13" s="13" t="s">
        <v>11</v>
      </c>
      <c r="D13" s="14"/>
      <c r="E13" s="25"/>
      <c r="F13" s="15" t="s">
        <v>12</v>
      </c>
    </row>
    <row r="14" spans="2:14" s="10" customFormat="1" x14ac:dyDescent="0.35">
      <c r="D14" s="16" t="s">
        <v>13</v>
      </c>
      <c r="E14" s="16"/>
    </row>
    <row r="16" spans="2:14" x14ac:dyDescent="0.4">
      <c r="K16" s="21" t="s">
        <v>22</v>
      </c>
    </row>
    <row r="18" spans="9:9" x14ac:dyDescent="0.4">
      <c r="I18" s="21" t="s">
        <v>22</v>
      </c>
    </row>
  </sheetData>
  <mergeCells count="4">
    <mergeCell ref="B4:N4"/>
    <mergeCell ref="B10:C10"/>
    <mergeCell ref="N7:N9"/>
    <mergeCell ref="B11:N11"/>
  </mergeCells>
  <printOptions horizontalCentered="1"/>
  <pageMargins left="0.19685039370078741" right="0.19685039370078741" top="0.59055118110236227" bottom="0.35433070866141736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3.1.1</vt:lpstr>
      <vt:lpstr>3.1.2</vt:lpstr>
      <vt:lpstr>3.1.3.</vt:lpstr>
      <vt:lpstr>'3.1.1'!Заголовки_для_печати</vt:lpstr>
      <vt:lpstr>'3.1.1'!Область_печати</vt:lpstr>
      <vt:lpstr>'3.1.3.'!Область_печати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2024-04-27T08:50:16Z</dcterms:modified>
</cp:coreProperties>
</file>